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5/Licitações/90003-2025 PE - CONEXÕES DE PEAD GASSAL/2. Registro, Plano e Minutas/"/>
    </mc:Choice>
  </mc:AlternateContent>
  <xr:revisionPtr revIDLastSave="0" documentId="8_{2E444A6B-B0C7-4B42-AEB5-1CDE6B5C1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U" sheetId="1" r:id="rId1"/>
  </sheets>
  <definedNames>
    <definedName name="_xlnm.Print_Area" localSheetId="0">PPU!$C$8:$Q$9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 s="1"/>
  <c r="O19" i="1" s="1"/>
  <c r="P19" i="1" s="1"/>
  <c r="M18" i="1"/>
  <c r="M17" i="1"/>
  <c r="N17" i="1" s="1"/>
  <c r="L17" i="1"/>
  <c r="O17" i="1" s="1"/>
  <c r="P17" i="1" s="1"/>
  <c r="N16" i="1"/>
  <c r="M16" i="1"/>
  <c r="L16" i="1"/>
  <c r="O16" i="1" s="1"/>
  <c r="P16" i="1" s="1"/>
  <c r="M15" i="1"/>
  <c r="L15" i="1" s="1"/>
  <c r="O14" i="1"/>
  <c r="P14" i="1" s="1"/>
  <c r="N14" i="1"/>
  <c r="M14" i="1"/>
  <c r="L14" i="1"/>
  <c r="N13" i="1"/>
  <c r="M13" i="1"/>
  <c r="M12" i="1"/>
  <c r="M11" i="1"/>
  <c r="N11" i="1" s="1"/>
  <c r="L11" i="1"/>
  <c r="O11" i="1" s="1"/>
  <c r="P11" i="1" s="1"/>
  <c r="J18" i="1"/>
  <c r="J17" i="1"/>
  <c r="J16" i="1"/>
  <c r="J15" i="1"/>
  <c r="J20" i="1"/>
  <c r="M20" i="1" s="1"/>
  <c r="J10" i="1"/>
  <c r="M10" i="1" s="1"/>
  <c r="L10" i="1" s="1"/>
  <c r="J11" i="1"/>
  <c r="J12" i="1"/>
  <c r="J13" i="1"/>
  <c r="J14" i="1"/>
  <c r="J19" i="1"/>
  <c r="J21" i="1"/>
  <c r="M21" i="1" s="1"/>
  <c r="L21" i="1" s="1"/>
  <c r="O18" i="1" l="1"/>
  <c r="P18" i="1" s="1"/>
  <c r="L13" i="1"/>
  <c r="O13" i="1" s="1"/>
  <c r="P13" i="1" s="1"/>
  <c r="N15" i="1"/>
  <c r="L12" i="1"/>
  <c r="O12" i="1" s="1"/>
  <c r="P12" i="1" s="1"/>
  <c r="O15" i="1"/>
  <c r="P15" i="1" s="1"/>
  <c r="L18" i="1"/>
  <c r="N12" i="1"/>
  <c r="N18" i="1"/>
  <c r="N20" i="1"/>
  <c r="L20" i="1"/>
  <c r="O20" i="1" s="1"/>
  <c r="P20" i="1" s="1"/>
  <c r="O10" i="1"/>
  <c r="P10" i="1" s="1"/>
  <c r="N10" i="1"/>
  <c r="N21" i="1"/>
  <c r="O21" i="1"/>
  <c r="P21" i="1" s="1"/>
  <c r="O22" i="1" l="1"/>
  <c r="L22" i="1"/>
</calcChain>
</file>

<file path=xl/sharedStrings.xml><?xml version="1.0" encoding="utf-8"?>
<sst xmlns="http://schemas.openxmlformats.org/spreadsheetml/2006/main" count="49" uniqueCount="37">
  <si>
    <t>ITEM</t>
  </si>
  <si>
    <t>DESCRIÇÃO DO OBJETO</t>
  </si>
  <si>
    <t>UN.</t>
  </si>
  <si>
    <t>IMPOSTOS E FRETE</t>
  </si>
  <si>
    <t>VALOR NÃO EQUALIZADO</t>
  </si>
  <si>
    <t>IPI
(%)</t>
  </si>
  <si>
    <t>ICMS  ORIGEM (%)</t>
  </si>
  <si>
    <t>VALOR UNITÁRIO COM ICMS DE ORIGEM (R$)</t>
  </si>
  <si>
    <t>VALOR DO IPI (R$)</t>
  </si>
  <si>
    <t>FRETE (R$)</t>
  </si>
  <si>
    <t>ICMS DESTACADO (R$)</t>
  </si>
  <si>
    <r>
      <t xml:space="preserve">VALOR UNITÁRIO COM IPI E ICMS DE ORIGEM (R$) </t>
    </r>
    <r>
      <rPr>
        <b/>
        <sz val="11"/>
        <color rgb="FFFF0000"/>
        <rFont val="Calibri"/>
        <family val="2"/>
      </rPr>
      <t>(B)</t>
    </r>
  </si>
  <si>
    <r>
      <t xml:space="preserve">VALOR PARCIAL (R$) 
</t>
    </r>
    <r>
      <rPr>
        <b/>
        <sz val="11"/>
        <color rgb="FFFF0000"/>
        <rFont val="Calibri"/>
        <family val="2"/>
      </rPr>
      <t>(C) = (A) X (B)</t>
    </r>
  </si>
  <si>
    <r>
      <t xml:space="preserve">VALOR UNITÁRIO (R$)  </t>
    </r>
    <r>
      <rPr>
        <b/>
        <sz val="11"/>
        <color rgb="FFFF0000"/>
        <rFont val="Calibri"/>
        <family val="2"/>
      </rPr>
      <t>(D)</t>
    </r>
  </si>
  <si>
    <r>
      <t xml:space="preserve">VALOR TOTAL (R$) 
</t>
    </r>
    <r>
      <rPr>
        <b/>
        <sz val="11"/>
        <color rgb="FFFF0000"/>
        <rFont val="Calibri"/>
        <family val="2"/>
      </rPr>
      <t>(E) = (A) X (D)</t>
    </r>
  </si>
  <si>
    <t>CIF</t>
  </si>
  <si>
    <t>Local, [...] de [...] de 20[...]
[Nome e assinatura do Responsável Legal pelo LICITANTE] 
(Preencher em papel timbrado da empresa)</t>
  </si>
  <si>
    <t>ADENDO III - PLANILHA DE PREÇOS UNITÁRIOS - PPU - GRUPO 01</t>
  </si>
  <si>
    <t>GRUPO</t>
  </si>
  <si>
    <r>
      <t xml:space="preserve">QTDE </t>
    </r>
    <r>
      <rPr>
        <b/>
        <sz val="11"/>
        <color rgb="FFFF0000"/>
        <rFont val="Calibri"/>
        <family val="2"/>
      </rPr>
      <t>(A)</t>
    </r>
  </si>
  <si>
    <t>VALOR TOTAL DO GRUPO (SOMATÓRIO DA COLUNA “C” E "E"):</t>
  </si>
  <si>
    <t>SEI Nº 05310002.000806/2025-19 - PREGÃO ELETRÔNICO - PE Nº 90003/2025</t>
  </si>
  <si>
    <t>VALOR EQUALIZADO
(Diferença de Alíquota ICMS - RN=20%*)</t>
  </si>
  <si>
    <t>GRUPO 01</t>
  </si>
  <si>
    <t>GRUPO 02</t>
  </si>
  <si>
    <t>LUVA DE ELETROFUSÃO PEAD PE-100 DE 200MM SDR11</t>
  </si>
  <si>
    <t>COTOVELO 90 GRAUS DE ELETROFUSÃO PEAD PE100 DE 200MM SDR11</t>
  </si>
  <si>
    <t>COTOVELO 45 GRAUS DE ELETROFUSÃO PEAD PE100 DE 200MM SDR11</t>
  </si>
  <si>
    <t>TRANSIÇÃO DE ELETROFUSÃO PEAD PE100 DE 200MM - AÇO CARBONO PONTA LISA 6" SDR11</t>
  </si>
  <si>
    <t>SELA DE DERIVAÇÃO DE ELETROFUSÃO PEAD PE100 DE 200MM X110MM SDR11</t>
  </si>
  <si>
    <t>TÊ DE SERVIÇO DE DERIVAÇÃO DE ELETROFUSÃO PEAD PE100 DE 200MMX110MM SDR11</t>
  </si>
  <si>
    <t>SELA DE REPARO (BRAÇADEIRA DE REFORÇO) DE ELETROFUSÃO PEAD PE100 DE200MM SDR11</t>
  </si>
  <si>
    <t>CAP DE PEAD PE100 DE200MM SDR11</t>
  </si>
  <si>
    <t>TÊ IGUAL DE PEAD PE100 DE 200MM SDR11</t>
  </si>
  <si>
    <t>REDUÇÃO CONCÊNTRICA PEADE PE10 DE200MM X DE 110MM SDR11</t>
  </si>
  <si>
    <t>VÁLVULA ESFERA PEAD, PE-100, DE 200mm X SDR 11, modelo simples, cabeçote tipo 2, Conforme ETM-03</t>
  </si>
  <si>
    <t>VÁLVULA ESFERA PEAD, PE-100, DE 200mm X SDR 11, modelo com dois vents, cabeçote tipo 2, Conforme ETM-03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</si>
</sst>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43" fontId="0" fillId="0" borderId="0" xfId="8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" fontId="10" fillId="0" borderId="0" xfId="0" applyNumberFormat="1" applyFont="1" applyAlignment="1">
      <alignment horizontal="center" vertical="center" wrapText="1"/>
    </xf>
    <xf numFmtId="43" fontId="6" fillId="0" borderId="0" xfId="8" applyFont="1" applyFill="1" applyBorder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0" fontId="7" fillId="0" borderId="0" xfId="0" applyNumberFormat="1" applyFont="1" applyAlignment="1" applyProtection="1">
      <alignment vertical="center"/>
      <protection locked="0"/>
    </xf>
    <xf numFmtId="10" fontId="9" fillId="0" borderId="0" xfId="9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2" fontId="9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>
      <alignment horizontal="center" vertical="center" wrapText="1"/>
    </xf>
    <xf numFmtId="0" fontId="11" fillId="0" borderId="0" xfId="0" applyFont="1" applyProtection="1">
      <protection locked="0"/>
    </xf>
    <xf numFmtId="4" fontId="7" fillId="0" borderId="0" xfId="3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" fontId="10" fillId="0" borderId="0" xfId="3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5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4" fontId="3" fillId="3" borderId="12" xfId="3" applyNumberFormat="1" applyFont="1" applyFill="1" applyBorder="1" applyAlignment="1" applyProtection="1">
      <alignment horizontal="right" vertical="center" wrapText="1"/>
    </xf>
    <xf numFmtId="4" fontId="3" fillId="3" borderId="13" xfId="3" applyNumberFormat="1" applyFont="1" applyFill="1" applyBorder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0" fontId="7" fillId="0" borderId="6" xfId="0" applyNumberFormat="1" applyFont="1" applyBorder="1" applyAlignment="1" applyProtection="1">
      <alignment horizontal="center" vertical="center" wrapText="1"/>
      <protection locked="0"/>
    </xf>
    <xf numFmtId="10" fontId="9" fillId="0" borderId="6" xfId="9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>
      <alignment horizontal="center" vertical="center" wrapText="1"/>
    </xf>
  </cellXfs>
  <cellStyles count="10">
    <cellStyle name="Moeda" xfId="3" builtinId="4"/>
    <cellStyle name="Moeda 2" xfId="1" xr:uid="{00000000-0005-0000-0000-000001000000}"/>
    <cellStyle name="Moeda 3" xfId="6" xr:uid="{00000000-0005-0000-0000-000002000000}"/>
    <cellStyle name="Normal" xfId="0" builtinId="0"/>
    <cellStyle name="Porcentagem" xfId="9" builtinId="5"/>
    <cellStyle name="Separador de milhares 2" xfId="2" xr:uid="{00000000-0005-0000-0000-000004000000}"/>
    <cellStyle name="Separador de milhares 2 2" xfId="4" xr:uid="{00000000-0005-0000-0000-000005000000}"/>
    <cellStyle name="Separador de milhares 2 2 2" xfId="7" xr:uid="{00000000-0005-0000-0000-000006000000}"/>
    <cellStyle name="Separador de milhares 2 3" xfId="5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luis.assis\AppData\Local\Temp\13b898d3-0a09-4fa9-8bef-48b6ed654ffd_Adendos(3).zip.ffd\Adendo%20III%20-%20Modelo%20de%20PPU%20-%20PE90032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showGridLines="0" tabSelected="1" zoomScale="80" zoomScaleNormal="80" workbookViewId="0">
      <selection activeCell="L11" sqref="L11:P19"/>
    </sheetView>
  </sheetViews>
  <sheetFormatPr defaultRowHeight="15" x14ac:dyDescent="0.25"/>
  <cols>
    <col min="1" max="1" width="4.7109375" style="1" customWidth="1"/>
    <col min="2" max="2" width="13.28515625" style="1" customWidth="1"/>
    <col min="3" max="3" width="5.7109375" style="1" bestFit="1" customWidth="1"/>
    <col min="4" max="4" width="37" style="1" customWidth="1"/>
    <col min="5" max="5" width="5.85546875" style="1" customWidth="1"/>
    <col min="6" max="6" width="6.140625" style="1" customWidth="1"/>
    <col min="7" max="7" width="6.42578125" style="1" bestFit="1" customWidth="1"/>
    <col min="8" max="8" width="9.7109375" style="1" customWidth="1"/>
    <col min="9" max="9" width="12.7109375" style="1" customWidth="1"/>
    <col min="10" max="10" width="8.5703125" style="1" customWidth="1"/>
    <col min="11" max="11" width="9.140625" style="1" customWidth="1"/>
    <col min="12" max="12" width="11.85546875" style="1" customWidth="1"/>
    <col min="13" max="13" width="15.5703125" style="1" customWidth="1"/>
    <col min="14" max="14" width="17.85546875" style="1" customWidth="1"/>
    <col min="15" max="15" width="13.42578125" style="1" customWidth="1"/>
    <col min="16" max="16" width="17.5703125" style="1" customWidth="1"/>
    <col min="17" max="17" width="19.7109375" style="1" customWidth="1"/>
    <col min="18" max="18" width="12.28515625" style="2" bestFit="1" customWidth="1"/>
    <col min="19" max="19" width="13" style="1" bestFit="1" customWidth="1"/>
    <col min="20" max="20" width="9.140625" style="1"/>
    <col min="21" max="21" width="14.5703125" style="1" bestFit="1" customWidth="1"/>
    <col min="22" max="22" width="11.5703125" style="1" bestFit="1" customWidth="1"/>
    <col min="23" max="16384" width="9.140625" style="1"/>
  </cols>
  <sheetData>
    <row r="1" spans="1:18" ht="1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8" ht="15" customHeight="1" x14ac:dyDescent="0.25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1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8" ht="22.5" customHeight="1" x14ac:dyDescent="0.25">
      <c r="B4" s="25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ht="22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 ht="1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ht="15" customHeight="1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8" ht="39" customHeight="1" x14ac:dyDescent="0.25">
      <c r="B8" s="26" t="s">
        <v>18</v>
      </c>
      <c r="C8" s="28" t="s">
        <v>0</v>
      </c>
      <c r="D8" s="28" t="s">
        <v>1</v>
      </c>
      <c r="E8" s="28" t="s">
        <v>19</v>
      </c>
      <c r="F8" s="28" t="s">
        <v>2</v>
      </c>
      <c r="G8" s="28" t="s">
        <v>3</v>
      </c>
      <c r="H8" s="28"/>
      <c r="I8" s="28"/>
      <c r="J8" s="28"/>
      <c r="K8" s="28"/>
      <c r="L8" s="29" t="s">
        <v>4</v>
      </c>
      <c r="M8" s="29"/>
      <c r="N8" s="29"/>
      <c r="O8" s="29" t="s">
        <v>22</v>
      </c>
      <c r="P8" s="30"/>
    </row>
    <row r="9" spans="1:18" ht="75" customHeight="1" x14ac:dyDescent="0.25">
      <c r="B9" s="27"/>
      <c r="C9" s="34"/>
      <c r="D9" s="34"/>
      <c r="E9" s="34"/>
      <c r="F9" s="34"/>
      <c r="G9" s="35" t="s">
        <v>5</v>
      </c>
      <c r="H9" s="35" t="s">
        <v>6</v>
      </c>
      <c r="I9" s="35" t="s">
        <v>7</v>
      </c>
      <c r="J9" s="36" t="s">
        <v>8</v>
      </c>
      <c r="K9" s="35" t="s">
        <v>9</v>
      </c>
      <c r="L9" s="37" t="s">
        <v>10</v>
      </c>
      <c r="M9" s="37" t="s">
        <v>11</v>
      </c>
      <c r="N9" s="37" t="s">
        <v>12</v>
      </c>
      <c r="O9" s="37" t="s">
        <v>13</v>
      </c>
      <c r="P9" s="38" t="s">
        <v>14</v>
      </c>
      <c r="R9" s="1"/>
    </row>
    <row r="10" spans="1:18" ht="30" customHeight="1" x14ac:dyDescent="0.25">
      <c r="B10" s="31" t="s">
        <v>23</v>
      </c>
      <c r="C10" s="43">
        <v>1</v>
      </c>
      <c r="D10" s="44" t="s">
        <v>25</v>
      </c>
      <c r="E10" s="44">
        <v>300</v>
      </c>
      <c r="F10" s="43" t="s">
        <v>2</v>
      </c>
      <c r="G10" s="45">
        <v>0</v>
      </c>
      <c r="H10" s="46">
        <v>0</v>
      </c>
      <c r="I10" s="47">
        <v>0</v>
      </c>
      <c r="J10" s="48">
        <f>ROUND(I10*G10,2)</f>
        <v>0</v>
      </c>
      <c r="K10" s="49">
        <v>0</v>
      </c>
      <c r="L10" s="50">
        <f t="shared" ref="L10:L21" si="0">ROUND(M10*H10,2)</f>
        <v>0</v>
      </c>
      <c r="M10" s="50">
        <f>I10+J10</f>
        <v>0</v>
      </c>
      <c r="N10" s="50">
        <f t="shared" ref="N10:N21" si="1">ROUND((M10*E10)+K10,2)</f>
        <v>0</v>
      </c>
      <c r="O10" s="50">
        <f>ROUND(((((M10-L10)/(1-18%))*18%)-L10)+M10,2)</f>
        <v>0</v>
      </c>
      <c r="P10" s="50">
        <f t="shared" ref="P10:P21" si="2">ROUND(O10*E10,2)</f>
        <v>0</v>
      </c>
    </row>
    <row r="11" spans="1:18" ht="30" customHeight="1" x14ac:dyDescent="0.25">
      <c r="B11" s="32"/>
      <c r="C11" s="43">
        <v>2</v>
      </c>
      <c r="D11" s="44" t="s">
        <v>26</v>
      </c>
      <c r="E11" s="44">
        <v>20</v>
      </c>
      <c r="F11" s="43" t="s">
        <v>2</v>
      </c>
      <c r="G11" s="45">
        <v>0</v>
      </c>
      <c r="H11" s="46">
        <v>0</v>
      </c>
      <c r="I11" s="47">
        <v>0</v>
      </c>
      <c r="J11" s="48">
        <f t="shared" ref="J11:J21" si="3">ROUND(I11*G11,2)</f>
        <v>0</v>
      </c>
      <c r="K11" s="49"/>
      <c r="L11" s="50">
        <f t="shared" ref="L11:L19" si="4">ROUND(M11*H11,2)</f>
        <v>0</v>
      </c>
      <c r="M11" s="50">
        <f t="shared" ref="M11:M19" si="5">I11+J11</f>
        <v>0</v>
      </c>
      <c r="N11" s="50">
        <f t="shared" ref="N11:N19" si="6">ROUND((M11*E11)+K11,2)</f>
        <v>0</v>
      </c>
      <c r="O11" s="50">
        <f t="shared" ref="O11:O19" si="7">ROUND(((((M11-L11)/(1-18%))*18%)-L11)+M11,2)</f>
        <v>0</v>
      </c>
      <c r="P11" s="50">
        <f t="shared" ref="P11:P19" si="8">ROUND(O11*E11,2)</f>
        <v>0</v>
      </c>
    </row>
    <row r="12" spans="1:18" ht="30" customHeight="1" x14ac:dyDescent="0.25">
      <c r="B12" s="32"/>
      <c r="C12" s="43">
        <v>3</v>
      </c>
      <c r="D12" s="44" t="s">
        <v>27</v>
      </c>
      <c r="E12" s="44">
        <v>30</v>
      </c>
      <c r="F12" s="43" t="s">
        <v>2</v>
      </c>
      <c r="G12" s="45">
        <v>0</v>
      </c>
      <c r="H12" s="46">
        <v>0</v>
      </c>
      <c r="I12" s="47">
        <v>0</v>
      </c>
      <c r="J12" s="48">
        <f t="shared" si="3"/>
        <v>0</v>
      </c>
      <c r="K12" s="49"/>
      <c r="L12" s="50">
        <f t="shared" si="4"/>
        <v>0</v>
      </c>
      <c r="M12" s="50">
        <f t="shared" si="5"/>
        <v>0</v>
      </c>
      <c r="N12" s="50">
        <f t="shared" si="6"/>
        <v>0</v>
      </c>
      <c r="O12" s="50">
        <f t="shared" si="7"/>
        <v>0</v>
      </c>
      <c r="P12" s="50">
        <f t="shared" si="8"/>
        <v>0</v>
      </c>
    </row>
    <row r="13" spans="1:18" ht="30" customHeight="1" x14ac:dyDescent="0.25">
      <c r="B13" s="32"/>
      <c r="C13" s="43">
        <v>4</v>
      </c>
      <c r="D13" s="44" t="s">
        <v>28</v>
      </c>
      <c r="E13" s="44">
        <v>2</v>
      </c>
      <c r="F13" s="43" t="s">
        <v>2</v>
      </c>
      <c r="G13" s="45">
        <v>0</v>
      </c>
      <c r="H13" s="46">
        <v>0</v>
      </c>
      <c r="I13" s="47">
        <v>0</v>
      </c>
      <c r="J13" s="48">
        <f t="shared" si="3"/>
        <v>0</v>
      </c>
      <c r="K13" s="49"/>
      <c r="L13" s="50">
        <f t="shared" si="4"/>
        <v>0</v>
      </c>
      <c r="M13" s="50">
        <f t="shared" si="5"/>
        <v>0</v>
      </c>
      <c r="N13" s="50">
        <f t="shared" si="6"/>
        <v>0</v>
      </c>
      <c r="O13" s="50">
        <f t="shared" si="7"/>
        <v>0</v>
      </c>
      <c r="P13" s="50">
        <f t="shared" si="8"/>
        <v>0</v>
      </c>
    </row>
    <row r="14" spans="1:18" ht="30" customHeight="1" x14ac:dyDescent="0.25">
      <c r="B14" s="32"/>
      <c r="C14" s="43">
        <v>5</v>
      </c>
      <c r="D14" s="44" t="s">
        <v>29</v>
      </c>
      <c r="E14" s="44">
        <v>10</v>
      </c>
      <c r="F14" s="43" t="s">
        <v>2</v>
      </c>
      <c r="G14" s="45">
        <v>0</v>
      </c>
      <c r="H14" s="46">
        <v>0</v>
      </c>
      <c r="I14" s="47">
        <v>0</v>
      </c>
      <c r="J14" s="48">
        <f t="shared" si="3"/>
        <v>0</v>
      </c>
      <c r="K14" s="49"/>
      <c r="L14" s="50">
        <f t="shared" si="4"/>
        <v>0</v>
      </c>
      <c r="M14" s="50">
        <f t="shared" si="5"/>
        <v>0</v>
      </c>
      <c r="N14" s="50">
        <f t="shared" si="6"/>
        <v>0</v>
      </c>
      <c r="O14" s="50">
        <f t="shared" si="7"/>
        <v>0</v>
      </c>
      <c r="P14" s="50">
        <f t="shared" si="8"/>
        <v>0</v>
      </c>
    </row>
    <row r="15" spans="1:18" ht="30" customHeight="1" x14ac:dyDescent="0.25">
      <c r="B15" s="32"/>
      <c r="C15" s="43">
        <v>6</v>
      </c>
      <c r="D15" s="44" t="s">
        <v>30</v>
      </c>
      <c r="E15" s="44">
        <v>5</v>
      </c>
      <c r="F15" s="43" t="s">
        <v>2</v>
      </c>
      <c r="G15" s="45">
        <v>0</v>
      </c>
      <c r="H15" s="46">
        <v>0</v>
      </c>
      <c r="I15" s="47">
        <v>0</v>
      </c>
      <c r="J15" s="48">
        <f t="shared" ref="J15:J18" si="9">ROUND(I15*G15,2)</f>
        <v>0</v>
      </c>
      <c r="K15" s="49"/>
      <c r="L15" s="50">
        <f t="shared" si="4"/>
        <v>0</v>
      </c>
      <c r="M15" s="50">
        <f t="shared" si="5"/>
        <v>0</v>
      </c>
      <c r="N15" s="50">
        <f t="shared" si="6"/>
        <v>0</v>
      </c>
      <c r="O15" s="50">
        <f t="shared" si="7"/>
        <v>0</v>
      </c>
      <c r="P15" s="50">
        <f t="shared" si="8"/>
        <v>0</v>
      </c>
    </row>
    <row r="16" spans="1:18" ht="30" customHeight="1" x14ac:dyDescent="0.25">
      <c r="B16" s="32"/>
      <c r="C16" s="43">
        <v>7</v>
      </c>
      <c r="D16" s="44" t="s">
        <v>31</v>
      </c>
      <c r="E16" s="44">
        <v>10</v>
      </c>
      <c r="F16" s="43" t="s">
        <v>2</v>
      </c>
      <c r="G16" s="45">
        <v>0</v>
      </c>
      <c r="H16" s="46">
        <v>0</v>
      </c>
      <c r="I16" s="47">
        <v>0</v>
      </c>
      <c r="J16" s="48">
        <f t="shared" si="9"/>
        <v>0</v>
      </c>
      <c r="K16" s="49"/>
      <c r="L16" s="50">
        <f t="shared" si="4"/>
        <v>0</v>
      </c>
      <c r="M16" s="50">
        <f t="shared" si="5"/>
        <v>0</v>
      </c>
      <c r="N16" s="50">
        <f t="shared" si="6"/>
        <v>0</v>
      </c>
      <c r="O16" s="50">
        <f t="shared" si="7"/>
        <v>0</v>
      </c>
      <c r="P16" s="50">
        <f t="shared" si="8"/>
        <v>0</v>
      </c>
    </row>
    <row r="17" spans="2:18" ht="30" customHeight="1" x14ac:dyDescent="0.25">
      <c r="B17" s="32"/>
      <c r="C17" s="43">
        <v>8</v>
      </c>
      <c r="D17" s="44" t="s">
        <v>32</v>
      </c>
      <c r="E17" s="44">
        <v>10</v>
      </c>
      <c r="F17" s="43" t="s">
        <v>2</v>
      </c>
      <c r="G17" s="45">
        <v>0</v>
      </c>
      <c r="H17" s="46">
        <v>0</v>
      </c>
      <c r="I17" s="47">
        <v>0</v>
      </c>
      <c r="J17" s="48">
        <f t="shared" si="9"/>
        <v>0</v>
      </c>
      <c r="K17" s="49"/>
      <c r="L17" s="50">
        <f t="shared" si="4"/>
        <v>0</v>
      </c>
      <c r="M17" s="50">
        <f t="shared" si="5"/>
        <v>0</v>
      </c>
      <c r="N17" s="50">
        <f t="shared" si="6"/>
        <v>0</v>
      </c>
      <c r="O17" s="50">
        <f t="shared" si="7"/>
        <v>0</v>
      </c>
      <c r="P17" s="50">
        <f t="shared" si="8"/>
        <v>0</v>
      </c>
    </row>
    <row r="18" spans="2:18" ht="30" customHeight="1" x14ac:dyDescent="0.25">
      <c r="B18" s="32"/>
      <c r="C18" s="43">
        <v>9</v>
      </c>
      <c r="D18" s="44" t="s">
        <v>33</v>
      </c>
      <c r="E18" s="44">
        <v>10</v>
      </c>
      <c r="F18" s="43" t="s">
        <v>2</v>
      </c>
      <c r="G18" s="45">
        <v>0</v>
      </c>
      <c r="H18" s="46">
        <v>0</v>
      </c>
      <c r="I18" s="47">
        <v>0</v>
      </c>
      <c r="J18" s="48">
        <f t="shared" si="9"/>
        <v>0</v>
      </c>
      <c r="K18" s="49"/>
      <c r="L18" s="50">
        <f t="shared" si="4"/>
        <v>0</v>
      </c>
      <c r="M18" s="50">
        <f t="shared" si="5"/>
        <v>0</v>
      </c>
      <c r="N18" s="50">
        <f t="shared" si="6"/>
        <v>0</v>
      </c>
      <c r="O18" s="50">
        <f t="shared" si="7"/>
        <v>0</v>
      </c>
      <c r="P18" s="50">
        <f t="shared" si="8"/>
        <v>0</v>
      </c>
    </row>
    <row r="19" spans="2:18" ht="30" customHeight="1" x14ac:dyDescent="0.25">
      <c r="B19" s="32"/>
      <c r="C19" s="43">
        <v>10</v>
      </c>
      <c r="D19" s="44" t="s">
        <v>34</v>
      </c>
      <c r="E19" s="44">
        <v>20</v>
      </c>
      <c r="F19" s="43" t="s">
        <v>2</v>
      </c>
      <c r="G19" s="45">
        <v>0</v>
      </c>
      <c r="H19" s="46">
        <v>0</v>
      </c>
      <c r="I19" s="47">
        <v>0</v>
      </c>
      <c r="J19" s="48">
        <f t="shared" si="3"/>
        <v>0</v>
      </c>
      <c r="K19" s="49"/>
      <c r="L19" s="50">
        <f t="shared" si="4"/>
        <v>0</v>
      </c>
      <c r="M19" s="50">
        <f t="shared" si="5"/>
        <v>0</v>
      </c>
      <c r="N19" s="50">
        <f t="shared" si="6"/>
        <v>0</v>
      </c>
      <c r="O19" s="50">
        <f t="shared" si="7"/>
        <v>0</v>
      </c>
      <c r="P19" s="50">
        <f t="shared" si="8"/>
        <v>0</v>
      </c>
    </row>
    <row r="20" spans="2:18" ht="30" customHeight="1" x14ac:dyDescent="0.25">
      <c r="B20" s="31" t="s">
        <v>24</v>
      </c>
      <c r="C20" s="43">
        <v>11</v>
      </c>
      <c r="D20" s="44" t="s">
        <v>35</v>
      </c>
      <c r="E20" s="44">
        <v>5</v>
      </c>
      <c r="F20" s="43" t="s">
        <v>2</v>
      </c>
      <c r="G20" s="45">
        <v>0</v>
      </c>
      <c r="H20" s="46">
        <v>0</v>
      </c>
      <c r="I20" s="47">
        <v>0</v>
      </c>
      <c r="J20" s="48">
        <f t="shared" ref="J20" si="10">ROUND(I20*G20,2)</f>
        <v>0</v>
      </c>
      <c r="K20" s="49"/>
      <c r="L20" s="50">
        <f t="shared" ref="L20" si="11">ROUND(M20*H20,2)</f>
        <v>0</v>
      </c>
      <c r="M20" s="50">
        <f t="shared" ref="M20" si="12">I20+J20</f>
        <v>0</v>
      </c>
      <c r="N20" s="50">
        <f t="shared" ref="N20" si="13">ROUND((M20*E20)+K20,2)</f>
        <v>0</v>
      </c>
      <c r="O20" s="50">
        <f t="shared" ref="O20" si="14">ROUND(((((M20-L20)/(1-18%))*18%)-L20)+M20,2)</f>
        <v>0</v>
      </c>
      <c r="P20" s="50">
        <f t="shared" ref="P20" si="15">ROUND(O20*E20,2)</f>
        <v>0</v>
      </c>
    </row>
    <row r="21" spans="2:18" ht="30" customHeight="1" x14ac:dyDescent="0.25">
      <c r="B21" s="33"/>
      <c r="C21" s="43">
        <v>12</v>
      </c>
      <c r="D21" s="44" t="s">
        <v>36</v>
      </c>
      <c r="E21" s="44">
        <v>14</v>
      </c>
      <c r="F21" s="43" t="s">
        <v>2</v>
      </c>
      <c r="G21" s="45">
        <v>0</v>
      </c>
      <c r="H21" s="46">
        <v>0</v>
      </c>
      <c r="I21" s="47">
        <v>0</v>
      </c>
      <c r="J21" s="48">
        <f t="shared" si="3"/>
        <v>0</v>
      </c>
      <c r="K21" s="49"/>
      <c r="L21" s="50">
        <f t="shared" si="0"/>
        <v>0</v>
      </c>
      <c r="M21" s="50">
        <f t="shared" ref="M11:M21" si="16">I21+J21</f>
        <v>0</v>
      </c>
      <c r="N21" s="50">
        <f t="shared" si="1"/>
        <v>0</v>
      </c>
      <c r="O21" s="50">
        <f t="shared" ref="O11:O21" si="17">ROUND(((((M21-L21)/(1-18%))*18%)-L21)+M21,2)</f>
        <v>0</v>
      </c>
      <c r="P21" s="50">
        <f t="shared" si="2"/>
        <v>0</v>
      </c>
    </row>
    <row r="22" spans="2:18" ht="15" customHeight="1" thickBot="1" x14ac:dyDescent="0.3">
      <c r="B22" s="24" t="s">
        <v>20</v>
      </c>
      <c r="C22" s="39"/>
      <c r="D22" s="39"/>
      <c r="E22" s="39"/>
      <c r="F22" s="39"/>
      <c r="G22" s="39"/>
      <c r="H22" s="39"/>
      <c r="I22" s="39"/>
      <c r="J22" s="39"/>
      <c r="K22" s="40" t="s">
        <v>15</v>
      </c>
      <c r="L22" s="41">
        <f>ROUND(SUM(N10:N21),2)</f>
        <v>0</v>
      </c>
      <c r="M22" s="41"/>
      <c r="N22" s="41"/>
      <c r="O22" s="41">
        <f>ROUND(SUM(P10:P21),2)</f>
        <v>0</v>
      </c>
      <c r="P22" s="42"/>
    </row>
    <row r="23" spans="2:18" s="6" customFormat="1" x14ac:dyDescent="0.25">
      <c r="B23" s="20"/>
      <c r="C23" s="9"/>
      <c r="D23" s="10"/>
      <c r="E23" s="11"/>
      <c r="F23" s="11"/>
      <c r="G23" s="12"/>
      <c r="H23" s="13"/>
      <c r="I23" s="14"/>
      <c r="J23" s="15"/>
      <c r="K23" s="16"/>
      <c r="L23" s="15"/>
      <c r="M23" s="15"/>
      <c r="N23" s="17"/>
      <c r="O23" s="7"/>
      <c r="P23" s="7"/>
      <c r="R23" s="8"/>
    </row>
    <row r="24" spans="2:18" s="6" customFormat="1" x14ac:dyDescent="0.25">
      <c r="B24" s="20"/>
      <c r="C24" s="9"/>
      <c r="D24" s="11"/>
      <c r="E24" s="11"/>
      <c r="F24" s="11"/>
      <c r="G24" s="12"/>
      <c r="H24" s="13"/>
      <c r="I24" s="14"/>
      <c r="J24" s="15"/>
      <c r="K24" s="16"/>
      <c r="L24" s="15"/>
      <c r="M24" s="15"/>
      <c r="N24" s="17"/>
      <c r="O24" s="7"/>
      <c r="P24" s="7"/>
      <c r="R24" s="8"/>
    </row>
    <row r="25" spans="2:18" s="6" customFormat="1" x14ac:dyDescent="0.25">
      <c r="B25" s="20"/>
      <c r="C25" s="9"/>
      <c r="D25" s="11"/>
      <c r="E25" s="11"/>
      <c r="F25" s="11"/>
      <c r="G25" s="12"/>
      <c r="H25" s="13"/>
      <c r="I25" s="14"/>
      <c r="J25" s="15"/>
      <c r="K25" s="16"/>
      <c r="L25" s="15"/>
      <c r="M25" s="15"/>
      <c r="N25" s="17"/>
      <c r="O25" s="7"/>
      <c r="P25" s="7"/>
      <c r="R25" s="8"/>
    </row>
    <row r="26" spans="2:18" s="6" customFormat="1" x14ac:dyDescent="0.25">
      <c r="B26" s="20"/>
      <c r="C26" s="9"/>
      <c r="D26" s="11"/>
      <c r="E26" s="11"/>
      <c r="F26" s="11"/>
      <c r="G26" s="12"/>
      <c r="H26" s="13"/>
      <c r="I26" s="14"/>
      <c r="J26" s="15"/>
      <c r="K26" s="16"/>
      <c r="L26" s="15"/>
      <c r="M26" s="15"/>
      <c r="N26" s="17"/>
      <c r="O26" s="7"/>
      <c r="P26" s="7"/>
      <c r="R26" s="8"/>
    </row>
    <row r="27" spans="2:18" s="6" customFormat="1" x14ac:dyDescent="0.25">
      <c r="B27" s="20"/>
      <c r="C27" s="9"/>
      <c r="D27" s="20" t="s">
        <v>16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7"/>
      <c r="P27" s="7"/>
      <c r="R27" s="8"/>
    </row>
    <row r="28" spans="2:18" s="6" customFormat="1" x14ac:dyDescent="0.25">
      <c r="B28" s="20"/>
      <c r="C28" s="9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7"/>
      <c r="P28" s="7"/>
      <c r="R28" s="8"/>
    </row>
    <row r="29" spans="2:18" s="6" customFormat="1" x14ac:dyDescent="0.25">
      <c r="B29" s="20"/>
      <c r="C29" s="9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7"/>
      <c r="P29" s="7"/>
      <c r="R29" s="8"/>
    </row>
    <row r="30" spans="2:18" s="6" customFormat="1" x14ac:dyDescent="0.25">
      <c r="B30" s="20"/>
      <c r="C30" s="9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7"/>
      <c r="P30" s="7"/>
      <c r="R30" s="8"/>
    </row>
    <row r="31" spans="2:18" s="6" customFormat="1" ht="15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9"/>
      <c r="L31" s="19"/>
      <c r="M31" s="19"/>
      <c r="N31" s="19"/>
      <c r="O31" s="22"/>
      <c r="P31" s="22"/>
      <c r="R31" s="8"/>
    </row>
    <row r="32" spans="2:18" s="6" customFormat="1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R32" s="8"/>
    </row>
    <row r="33" spans="2:14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2:14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</sheetData>
  <dataConsolidate>
    <dataRefs count="1">
      <dataRef ref="C4:AE31" sheet="QUADRO ICMS" r:id="rId1"/>
    </dataRefs>
  </dataConsolidate>
  <mergeCells count="21">
    <mergeCell ref="B2:P3"/>
    <mergeCell ref="B4:P4"/>
    <mergeCell ref="B8:B9"/>
    <mergeCell ref="C8:C9"/>
    <mergeCell ref="D8:D9"/>
    <mergeCell ref="O8:P8"/>
    <mergeCell ref="L8:N8"/>
    <mergeCell ref="E8:E9"/>
    <mergeCell ref="F8:F9"/>
    <mergeCell ref="G8:K8"/>
    <mergeCell ref="K10:K21"/>
    <mergeCell ref="L31:N31"/>
    <mergeCell ref="D27:N30"/>
    <mergeCell ref="O31:P31"/>
    <mergeCell ref="B31:J31"/>
    <mergeCell ref="B22:J22"/>
    <mergeCell ref="L22:N22"/>
    <mergeCell ref="O22:P22"/>
    <mergeCell ref="B23:B30"/>
    <mergeCell ref="B10:B19"/>
    <mergeCell ref="B20:B21"/>
  </mergeCells>
  <pageMargins left="0.51181102362204722" right="0.51181102362204722" top="0.59055118110236227" bottom="0.59055118110236227" header="0.31496062992125984" footer="0.31496062992125984"/>
  <pageSetup paperSize="8" scale="37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1a4a5-4b6f-4a7c-9707-0b94225d630f">
      <Terms xmlns="http://schemas.microsoft.com/office/infopath/2007/PartnerControls"/>
    </lcf76f155ced4ddcb4097134ff3c332f>
    <TaxCatchAll xmlns="b1075110-fc48-461c-a618-470173d75a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73450-ABD1-456C-9A30-579285E11F25}">
  <ds:schemaRefs>
    <ds:schemaRef ds:uri="http://schemas.microsoft.com/office/2006/metadata/properties"/>
    <ds:schemaRef ds:uri="http://schemas.microsoft.com/office/infopath/2007/PartnerControls"/>
    <ds:schemaRef ds:uri="3ef3b124-27c9-48a6-bdc9-88e9fad5e05a"/>
    <ds:schemaRef ds:uri="8e5d77ef-ba5a-4fc2-955f-334001e1c1f8"/>
    <ds:schemaRef ds:uri="97f1a4a5-4b6f-4a7c-9707-0b94225d630f"/>
    <ds:schemaRef ds:uri="b1075110-fc48-461c-a618-470173d75add"/>
  </ds:schemaRefs>
</ds:datastoreItem>
</file>

<file path=customXml/itemProps2.xml><?xml version="1.0" encoding="utf-8"?>
<ds:datastoreItem xmlns:ds="http://schemas.openxmlformats.org/officeDocument/2006/customXml" ds:itemID="{C35E46EE-643F-4C2C-958C-B5E4B611A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F787D-B5E7-48BE-950F-252836A9A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PPU</vt:lpstr>
      <vt:lpstr>PPU!Area_de_impressao</vt:lpstr>
    </vt:vector>
  </TitlesOfParts>
  <Manager/>
  <Company>Companhia Potiguar de Gás - POTIGÁS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luis.arthur@potigas.com.br</dc:creator>
  <cp:keywords/>
  <dc:description/>
  <cp:lastModifiedBy>Luis Arthur</cp:lastModifiedBy>
  <cp:revision/>
  <dcterms:created xsi:type="dcterms:W3CDTF">2018-04-03T13:28:49Z</dcterms:created>
  <dcterms:modified xsi:type="dcterms:W3CDTF">2025-06-23T20:48:51Z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MediaServiceImageTags">
    <vt:lpwstr/>
  </property>
</Properties>
</file>